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ufh\Desktop\"/>
    </mc:Choice>
  </mc:AlternateContent>
  <bookViews>
    <workbookView xWindow="0" yWindow="0" windowWidth="19200" windowHeight="7280"/>
  </bookViews>
  <sheets>
    <sheet name="期末總成績" sheetId="1" r:id="rId1"/>
    <sheet name="各項成績" sheetId="2" r:id="rId2"/>
  </sheets>
  <definedNames>
    <definedName name="_xlnm._FilterDatabase" localSheetId="0" hidden="1">期末總成績!$A$1:$B$29</definedName>
  </definedNames>
  <calcPr calcId="152511"/>
</workbook>
</file>

<file path=xl/calcChain.xml><?xml version="1.0" encoding="utf-8"?>
<calcChain xmlns="http://schemas.openxmlformats.org/spreadsheetml/2006/main">
  <c r="F26" i="2" l="1"/>
  <c r="F27" i="2" s="1"/>
  <c r="G27" i="2" s="1"/>
  <c r="H27" i="2" s="1"/>
  <c r="F23" i="2"/>
  <c r="F24" i="2" s="1"/>
  <c r="G24" i="2" s="1"/>
  <c r="H24" i="2" s="1"/>
  <c r="F21" i="2"/>
  <c r="G21" i="2" s="1"/>
  <c r="H21" i="2" s="1"/>
  <c r="F20" i="2"/>
  <c r="G20" i="2" s="1"/>
  <c r="H20" i="2" s="1"/>
  <c r="F17" i="2"/>
  <c r="F19" i="2" s="1"/>
  <c r="G19" i="2" s="1"/>
  <c r="H19" i="2" s="1"/>
  <c r="F14" i="2"/>
  <c r="F15" i="2" s="1"/>
  <c r="G15" i="2" s="1"/>
  <c r="H15" i="2" s="1"/>
  <c r="F11" i="2"/>
  <c r="F12" i="2" s="1"/>
  <c r="G12" i="2" s="1"/>
  <c r="H12" i="2" s="1"/>
  <c r="F10" i="2"/>
  <c r="G10" i="2" s="1"/>
  <c r="H10" i="2" s="1"/>
  <c r="F8" i="2"/>
  <c r="G8" i="2" s="1"/>
  <c r="H8" i="2" s="1"/>
  <c r="F7" i="2"/>
  <c r="G7" i="2" s="1"/>
  <c r="F6" i="2"/>
  <c r="G6" i="2" s="1"/>
  <c r="H6" i="2" s="1"/>
  <c r="F5" i="2"/>
  <c r="G5" i="2" s="1"/>
  <c r="H5" i="2" s="1"/>
  <c r="F2" i="2"/>
  <c r="F4" i="2" s="1"/>
  <c r="G4" i="2" s="1"/>
  <c r="H4" i="2" s="1"/>
  <c r="F18" i="2" l="1"/>
  <c r="G18" i="2" s="1"/>
  <c r="H18" i="2" s="1"/>
  <c r="F3" i="2"/>
  <c r="G3" i="2" s="1"/>
  <c r="H3" i="2" s="1"/>
  <c r="G11" i="2"/>
  <c r="H11" i="2" s="1"/>
  <c r="F9" i="2"/>
  <c r="G9" i="2" s="1"/>
  <c r="H9" i="2" s="1"/>
  <c r="F13" i="2"/>
  <c r="G13" i="2" s="1"/>
  <c r="H13" i="2" s="1"/>
  <c r="G23" i="2"/>
  <c r="H23" i="2" s="1"/>
  <c r="F25" i="2"/>
  <c r="G25" i="2" s="1"/>
  <c r="H25" i="2" s="1"/>
  <c r="F22" i="2"/>
  <c r="G22" i="2" s="1"/>
  <c r="H22" i="2" s="1"/>
  <c r="G14" i="2"/>
  <c r="H14" i="2" s="1"/>
  <c r="G26" i="2"/>
  <c r="H26" i="2" s="1"/>
  <c r="F29" i="2"/>
  <c r="G29" i="2" s="1"/>
  <c r="H29" i="2" s="1"/>
  <c r="G2" i="2"/>
  <c r="H2" i="2" s="1"/>
  <c r="F16" i="2"/>
  <c r="G16" i="2" s="1"/>
  <c r="H16" i="2" s="1"/>
  <c r="G17" i="2"/>
  <c r="H17" i="2" s="1"/>
  <c r="F28" i="2"/>
  <c r="G28" i="2" s="1"/>
  <c r="H28" i="2" s="1"/>
</calcChain>
</file>

<file path=xl/sharedStrings.xml><?xml version="1.0" encoding="utf-8"?>
<sst xmlns="http://schemas.openxmlformats.org/spreadsheetml/2006/main" count="19" uniqueCount="18">
  <si>
    <t>student id</t>
  </si>
  <si>
    <t>期末成績</t>
  </si>
  <si>
    <t>Team Name</t>
  </si>
  <si>
    <t>Team id</t>
  </si>
  <si>
    <t>Roll call</t>
  </si>
  <si>
    <t>Final Exam</t>
  </si>
  <si>
    <t xml:space="preserve">Project </t>
  </si>
  <si>
    <t>原始分數</t>
  </si>
  <si>
    <t>調分</t>
  </si>
  <si>
    <t>JTL</t>
  </si>
  <si>
    <t>A-Team</t>
  </si>
  <si>
    <t>藍星人</t>
  </si>
  <si>
    <t>All pass</t>
  </si>
  <si>
    <t>Linux_1419</t>
  </si>
  <si>
    <t>Worst Case Scenario</t>
  </si>
  <si>
    <t>Entry Team</t>
  </si>
  <si>
    <t xml:space="preserve">
木吉他</t>
  </si>
  <si>
    <t>四人組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</si>
</sst>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1"/>
      <color theme="1"/>
      <name val="Arial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6AA84F"/>
      </bottom>
      <diagonal/>
    </border>
    <border>
      <left style="thin">
        <color rgb="FF6AA84F"/>
      </left>
      <right/>
      <top/>
      <bottom/>
      <diagonal/>
    </border>
    <border>
      <left style="thin">
        <color rgb="FF6AA84F"/>
      </left>
      <right/>
      <top/>
      <bottom style="thin">
        <color rgb="FF6AA84F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1" fontId="1" fillId="0" borderId="0" xfId="0" applyNumberFormat="1" applyFont="1" applyAlignment="1"/>
    <xf numFmtId="0" fontId="1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1" fontId="1" fillId="0" borderId="0" xfId="0" applyNumberFormat="1" applyFont="1"/>
    <xf numFmtId="1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2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</cellXfs>
  <cellStyles count="1">
    <cellStyle name="一般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29"/>
  <sheetViews>
    <sheetView tabSelected="1" workbookViewId="0"/>
  </sheetViews>
  <sheetFormatPr defaultColWidth="14.453125" defaultRowHeight="15.75" customHeight="1" x14ac:dyDescent="0.25"/>
  <sheetData>
    <row r="1" spans="1:2" ht="15.75" customHeight="1" x14ac:dyDescent="0.25">
      <c r="A1" s="1" t="s">
        <v>0</v>
      </c>
      <c r="B1" s="2" t="s">
        <v>1</v>
      </c>
    </row>
    <row r="2" spans="1:2" ht="15.75" customHeight="1" x14ac:dyDescent="0.25">
      <c r="A2" s="4">
        <v>106552017</v>
      </c>
      <c r="B2" s="7">
        <v>80.430000000000007</v>
      </c>
    </row>
    <row r="3" spans="1:2" ht="15.75" customHeight="1" x14ac:dyDescent="0.25">
      <c r="A3" s="4">
        <v>107552014</v>
      </c>
      <c r="B3" s="7">
        <v>96.76</v>
      </c>
    </row>
    <row r="4" spans="1:2" ht="15.75" customHeight="1" x14ac:dyDescent="0.25">
      <c r="A4" s="4">
        <v>107552018</v>
      </c>
      <c r="B4" s="7">
        <v>89.66</v>
      </c>
    </row>
    <row r="5" spans="1:2" ht="15.75" customHeight="1" x14ac:dyDescent="0.25">
      <c r="A5" s="4">
        <v>107552019</v>
      </c>
      <c r="B5" s="7">
        <v>90.32</v>
      </c>
    </row>
    <row r="6" spans="1:2" ht="15.75" customHeight="1" x14ac:dyDescent="0.25">
      <c r="A6" s="4">
        <v>108552001</v>
      </c>
      <c r="B6" s="7">
        <v>70</v>
      </c>
    </row>
    <row r="7" spans="1:2" ht="15.75" customHeight="1" x14ac:dyDescent="0.25">
      <c r="A7" s="4">
        <v>108552002</v>
      </c>
      <c r="B7" s="7">
        <v>81.94</v>
      </c>
    </row>
    <row r="8" spans="1:2" ht="15.75" customHeight="1" x14ac:dyDescent="0.25">
      <c r="A8" s="4">
        <v>108552003</v>
      </c>
      <c r="B8" s="7">
        <v>81.81</v>
      </c>
    </row>
    <row r="9" spans="1:2" ht="15.75" customHeight="1" x14ac:dyDescent="0.25">
      <c r="A9" s="4">
        <v>108552004</v>
      </c>
      <c r="B9" s="7">
        <v>90.58</v>
      </c>
    </row>
    <row r="10" spans="1:2" ht="15.75" customHeight="1" x14ac:dyDescent="0.25">
      <c r="A10" s="4">
        <v>108552005</v>
      </c>
      <c r="B10" s="7">
        <v>80.099999999999994</v>
      </c>
    </row>
    <row r="11" spans="1:2" ht="15.75" customHeight="1" x14ac:dyDescent="0.25">
      <c r="A11" s="4">
        <v>108552007</v>
      </c>
      <c r="B11" s="2">
        <v>71</v>
      </c>
    </row>
    <row r="12" spans="1:2" ht="15.75" customHeight="1" x14ac:dyDescent="0.25">
      <c r="A12" s="4">
        <v>108552009</v>
      </c>
      <c r="B12" s="7">
        <v>73.84</v>
      </c>
    </row>
    <row r="13" spans="1:2" ht="15.75" customHeight="1" x14ac:dyDescent="0.25">
      <c r="A13" s="4">
        <v>108552010</v>
      </c>
      <c r="B13" s="7">
        <v>96.66</v>
      </c>
    </row>
    <row r="14" spans="1:2" ht="15.75" customHeight="1" x14ac:dyDescent="0.25">
      <c r="A14" s="4">
        <v>108552011</v>
      </c>
      <c r="B14" s="7">
        <v>84.240000000000009</v>
      </c>
    </row>
    <row r="15" spans="1:2" ht="15.75" customHeight="1" x14ac:dyDescent="0.25">
      <c r="A15" s="4">
        <v>108552012</v>
      </c>
      <c r="B15" s="7">
        <v>89.3</v>
      </c>
    </row>
    <row r="16" spans="1:2" ht="15.75" customHeight="1" x14ac:dyDescent="0.25">
      <c r="A16" s="4">
        <v>108552014</v>
      </c>
      <c r="B16" s="7">
        <v>93.88</v>
      </c>
    </row>
    <row r="17" spans="1:2" ht="15.75" customHeight="1" x14ac:dyDescent="0.25">
      <c r="A17" s="4">
        <v>108552015</v>
      </c>
      <c r="B17" s="7">
        <v>88.710000000000008</v>
      </c>
    </row>
    <row r="18" spans="1:2" ht="15.75" customHeight="1" x14ac:dyDescent="0.25">
      <c r="A18" s="4">
        <v>108552016</v>
      </c>
      <c r="B18" s="7">
        <v>87.36</v>
      </c>
    </row>
    <row r="19" spans="1:2" ht="15.75" customHeight="1" x14ac:dyDescent="0.25">
      <c r="A19" s="4">
        <v>108552018</v>
      </c>
      <c r="B19" s="7">
        <v>86.38</v>
      </c>
    </row>
    <row r="20" spans="1:2" ht="15.75" customHeight="1" x14ac:dyDescent="0.25">
      <c r="A20" s="4">
        <v>108552019</v>
      </c>
      <c r="B20" s="7">
        <v>100</v>
      </c>
    </row>
    <row r="21" spans="1:2" ht="15.75" customHeight="1" x14ac:dyDescent="0.25">
      <c r="A21" s="4">
        <v>108552020</v>
      </c>
      <c r="B21" s="7">
        <v>75.8</v>
      </c>
    </row>
    <row r="22" spans="1:2" ht="15.75" customHeight="1" x14ac:dyDescent="0.25">
      <c r="A22" s="4">
        <v>108552021</v>
      </c>
      <c r="B22" s="7">
        <v>87.300000000000011</v>
      </c>
    </row>
    <row r="23" spans="1:2" ht="12.5" x14ac:dyDescent="0.25">
      <c r="A23" s="4">
        <v>108552022</v>
      </c>
      <c r="B23" s="7">
        <v>91.93</v>
      </c>
    </row>
    <row r="24" spans="1:2" ht="12.5" x14ac:dyDescent="0.25">
      <c r="A24" s="4">
        <v>108552023</v>
      </c>
      <c r="B24" s="7">
        <v>89.4</v>
      </c>
    </row>
    <row r="25" spans="1:2" ht="12.5" x14ac:dyDescent="0.25">
      <c r="A25" s="4">
        <v>108552024</v>
      </c>
      <c r="B25" s="7">
        <v>100</v>
      </c>
    </row>
    <row r="26" spans="1:2" ht="12.5" x14ac:dyDescent="0.25">
      <c r="A26" s="4">
        <v>108552025</v>
      </c>
      <c r="B26" s="7">
        <v>92.039999999999992</v>
      </c>
    </row>
    <row r="27" spans="1:2" ht="12.5" x14ac:dyDescent="0.25">
      <c r="A27" s="4">
        <v>108552026</v>
      </c>
      <c r="B27" s="7">
        <v>89.76</v>
      </c>
    </row>
    <row r="28" spans="1:2" ht="12.5" x14ac:dyDescent="0.25">
      <c r="A28" s="4">
        <v>108552027</v>
      </c>
      <c r="B28" s="7">
        <v>86.06</v>
      </c>
    </row>
    <row r="29" spans="1:2" ht="12.5" x14ac:dyDescent="0.25">
      <c r="A29" s="4">
        <v>108552028</v>
      </c>
      <c r="B29" s="7">
        <v>100</v>
      </c>
    </row>
  </sheetData>
  <autoFilter ref="A1:B29"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/>
  </sheetViews>
  <sheetFormatPr defaultColWidth="14.453125" defaultRowHeight="15.75" customHeight="1" x14ac:dyDescent="0.25"/>
  <cols>
    <col min="4" max="4" width="8.7265625" customWidth="1"/>
    <col min="5" max="5" width="11.7265625" customWidth="1"/>
  </cols>
  <sheetData>
    <row r="1" spans="1:8" ht="15.75" customHeight="1" x14ac:dyDescent="0.25">
      <c r="A1" s="3" t="s">
        <v>2</v>
      </c>
      <c r="B1" s="3" t="s">
        <v>3</v>
      </c>
      <c r="C1" s="3" t="s">
        <v>0</v>
      </c>
      <c r="D1" s="1" t="s">
        <v>4</v>
      </c>
      <c r="E1" s="5" t="s">
        <v>5</v>
      </c>
      <c r="F1" s="1" t="s">
        <v>6</v>
      </c>
      <c r="G1" s="5" t="s">
        <v>7</v>
      </c>
      <c r="H1" s="6" t="s">
        <v>8</v>
      </c>
    </row>
    <row r="2" spans="1:8" ht="15.75" customHeight="1" x14ac:dyDescent="0.25">
      <c r="A2" s="13" t="s">
        <v>9</v>
      </c>
      <c r="B2" s="11">
        <v>1</v>
      </c>
      <c r="C2" s="4">
        <v>108552028</v>
      </c>
      <c r="D2" s="5">
        <v>1</v>
      </c>
      <c r="E2" s="4">
        <v>95</v>
      </c>
      <c r="F2" s="4">
        <f>100*0.7+100*0.3</f>
        <v>100</v>
      </c>
      <c r="G2" s="8">
        <f t="shared" ref="G2:G29" si="0">F2*0.5+E2*0.46+D2*4</f>
        <v>97.7</v>
      </c>
      <c r="H2" s="7">
        <f t="shared" ref="H2:H6" si="1">MAX(MIN(G2+10,100),70)</f>
        <v>100</v>
      </c>
    </row>
    <row r="3" spans="1:8" ht="15.75" customHeight="1" x14ac:dyDescent="0.25">
      <c r="A3" s="14"/>
      <c r="B3" s="12"/>
      <c r="C3" s="4">
        <v>108552011</v>
      </c>
      <c r="D3" s="5">
        <v>1</v>
      </c>
      <c r="E3" s="4">
        <v>44</v>
      </c>
      <c r="F3" s="1">
        <f>F2</f>
        <v>100</v>
      </c>
      <c r="G3" s="8">
        <f t="shared" si="0"/>
        <v>74.240000000000009</v>
      </c>
      <c r="H3" s="7">
        <f t="shared" si="1"/>
        <v>84.240000000000009</v>
      </c>
    </row>
    <row r="4" spans="1:8" ht="15.75" customHeight="1" x14ac:dyDescent="0.25">
      <c r="A4" s="15"/>
      <c r="B4" s="16"/>
      <c r="C4" s="9">
        <v>108552012</v>
      </c>
      <c r="D4" s="5">
        <v>1</v>
      </c>
      <c r="E4" s="4">
        <v>55</v>
      </c>
      <c r="F4" s="1">
        <f>F2</f>
        <v>100</v>
      </c>
      <c r="G4" s="8">
        <f t="shared" si="0"/>
        <v>79.3</v>
      </c>
      <c r="H4" s="7">
        <f t="shared" si="1"/>
        <v>89.3</v>
      </c>
    </row>
    <row r="5" spans="1:8" ht="15.75" customHeight="1" x14ac:dyDescent="0.25">
      <c r="A5" s="13" t="s">
        <v>10</v>
      </c>
      <c r="B5" s="11">
        <v>2</v>
      </c>
      <c r="C5" s="4">
        <v>108552001</v>
      </c>
      <c r="D5" s="5">
        <v>1</v>
      </c>
      <c r="E5" s="4">
        <v>26</v>
      </c>
      <c r="F5" s="4">
        <f>70*0.7+70*0.3</f>
        <v>70</v>
      </c>
      <c r="G5" s="8">
        <f t="shared" si="0"/>
        <v>50.96</v>
      </c>
      <c r="H5" s="7">
        <f t="shared" si="1"/>
        <v>70</v>
      </c>
    </row>
    <row r="6" spans="1:8" ht="15.75" customHeight="1" x14ac:dyDescent="0.25">
      <c r="A6" s="14"/>
      <c r="B6" s="12"/>
      <c r="C6" s="4">
        <v>108552009</v>
      </c>
      <c r="D6" s="5">
        <v>1</v>
      </c>
      <c r="E6" s="4">
        <v>54</v>
      </c>
      <c r="F6" s="1">
        <f>F5</f>
        <v>70</v>
      </c>
      <c r="G6" s="8">
        <f t="shared" si="0"/>
        <v>63.84</v>
      </c>
      <c r="H6" s="7">
        <f t="shared" si="1"/>
        <v>73.84</v>
      </c>
    </row>
    <row r="7" spans="1:8" ht="15.75" customHeight="1" x14ac:dyDescent="0.25">
      <c r="A7" s="15"/>
      <c r="B7" s="12"/>
      <c r="C7" s="9">
        <v>108552007</v>
      </c>
      <c r="D7" s="5">
        <v>1</v>
      </c>
      <c r="E7" s="4">
        <v>35</v>
      </c>
      <c r="F7" s="1">
        <f>F5</f>
        <v>70</v>
      </c>
      <c r="G7" s="8">
        <f t="shared" si="0"/>
        <v>55.1</v>
      </c>
      <c r="H7" s="6">
        <v>71</v>
      </c>
    </row>
    <row r="8" spans="1:8" ht="15.75" customHeight="1" x14ac:dyDescent="0.3">
      <c r="A8" s="13" t="s">
        <v>11</v>
      </c>
      <c r="B8" s="11">
        <v>3</v>
      </c>
      <c r="C8" s="4">
        <v>108552024</v>
      </c>
      <c r="D8" s="5">
        <v>1</v>
      </c>
      <c r="E8" s="4">
        <v>98</v>
      </c>
      <c r="F8" s="10">
        <f>100*0.7+100*0.3</f>
        <v>100</v>
      </c>
      <c r="G8" s="8">
        <f t="shared" si="0"/>
        <v>99.080000000000013</v>
      </c>
      <c r="H8" s="7">
        <f t="shared" ref="H8:H29" si="2">MAX(MIN(G8+10,100),70)</f>
        <v>100</v>
      </c>
    </row>
    <row r="9" spans="1:8" ht="15.75" customHeight="1" x14ac:dyDescent="0.25">
      <c r="A9" s="14"/>
      <c r="B9" s="12"/>
      <c r="C9" s="4">
        <v>108552026</v>
      </c>
      <c r="D9" s="5">
        <v>1</v>
      </c>
      <c r="E9" s="4">
        <v>56</v>
      </c>
      <c r="F9" s="1">
        <f>F8</f>
        <v>100</v>
      </c>
      <c r="G9" s="8">
        <f t="shared" si="0"/>
        <v>79.760000000000005</v>
      </c>
      <c r="H9" s="7">
        <f t="shared" si="2"/>
        <v>89.76</v>
      </c>
    </row>
    <row r="10" spans="1:8" ht="15.75" customHeight="1" x14ac:dyDescent="0.25">
      <c r="A10" s="15"/>
      <c r="B10" s="16"/>
      <c r="C10" s="9">
        <v>108552002</v>
      </c>
      <c r="D10" s="5">
        <v>1</v>
      </c>
      <c r="E10" s="4">
        <v>39</v>
      </c>
      <c r="F10" s="1">
        <f>F8</f>
        <v>100</v>
      </c>
      <c r="G10" s="8">
        <f t="shared" si="0"/>
        <v>71.94</v>
      </c>
      <c r="H10" s="7">
        <f t="shared" si="2"/>
        <v>81.94</v>
      </c>
    </row>
    <row r="11" spans="1:8" ht="15.75" customHeight="1" x14ac:dyDescent="0.25">
      <c r="A11" s="13" t="s">
        <v>12</v>
      </c>
      <c r="B11" s="11">
        <v>4</v>
      </c>
      <c r="C11" s="4">
        <v>108552027</v>
      </c>
      <c r="D11" s="5">
        <v>1</v>
      </c>
      <c r="E11" s="4">
        <v>61</v>
      </c>
      <c r="F11" s="4">
        <f>0.7*100+60*0.3</f>
        <v>88</v>
      </c>
      <c r="G11" s="8">
        <f t="shared" si="0"/>
        <v>76.06</v>
      </c>
      <c r="H11" s="7">
        <f t="shared" si="2"/>
        <v>86.06</v>
      </c>
    </row>
    <row r="12" spans="1:8" ht="15.75" customHeight="1" x14ac:dyDescent="0.25">
      <c r="A12" s="14"/>
      <c r="B12" s="12"/>
      <c r="C12" s="4">
        <v>108552025</v>
      </c>
      <c r="D12" s="5">
        <v>1</v>
      </c>
      <c r="E12" s="4">
        <v>74</v>
      </c>
      <c r="F12" s="1">
        <f>F11</f>
        <v>88</v>
      </c>
      <c r="G12" s="8">
        <f t="shared" si="0"/>
        <v>82.039999999999992</v>
      </c>
      <c r="H12" s="7">
        <f t="shared" si="2"/>
        <v>92.039999999999992</v>
      </c>
    </row>
    <row r="13" spans="1:8" ht="15.75" customHeight="1" x14ac:dyDescent="0.25">
      <c r="A13" s="15"/>
      <c r="B13" s="12"/>
      <c r="C13" s="9">
        <v>108552014</v>
      </c>
      <c r="D13" s="5">
        <v>1</v>
      </c>
      <c r="E13" s="4">
        <v>78</v>
      </c>
      <c r="F13" s="1">
        <f>F11</f>
        <v>88</v>
      </c>
      <c r="G13" s="8">
        <f t="shared" si="0"/>
        <v>83.88</v>
      </c>
      <c r="H13" s="7">
        <f t="shared" si="2"/>
        <v>93.88</v>
      </c>
    </row>
    <row r="14" spans="1:8" ht="15.75" customHeight="1" x14ac:dyDescent="0.25">
      <c r="A14" s="13" t="s">
        <v>13</v>
      </c>
      <c r="B14" s="11">
        <v>5</v>
      </c>
      <c r="C14" s="4">
        <v>107552014</v>
      </c>
      <c r="D14" s="5">
        <v>1</v>
      </c>
      <c r="E14" s="4">
        <v>81</v>
      </c>
      <c r="F14" s="4">
        <f>100*0.7+70*0.3</f>
        <v>91</v>
      </c>
      <c r="G14" s="8">
        <f t="shared" si="0"/>
        <v>86.76</v>
      </c>
      <c r="H14" s="7">
        <f t="shared" si="2"/>
        <v>96.76</v>
      </c>
    </row>
    <row r="15" spans="1:8" ht="15.75" customHeight="1" x14ac:dyDescent="0.25">
      <c r="A15" s="14"/>
      <c r="B15" s="12"/>
      <c r="C15" s="4">
        <v>107552019</v>
      </c>
      <c r="D15" s="5">
        <v>1</v>
      </c>
      <c r="E15" s="4">
        <v>67</v>
      </c>
      <c r="F15" s="1">
        <f>F14</f>
        <v>91</v>
      </c>
      <c r="G15" s="8">
        <f t="shared" si="0"/>
        <v>80.319999999999993</v>
      </c>
      <c r="H15" s="7">
        <f t="shared" si="2"/>
        <v>90.32</v>
      </c>
    </row>
    <row r="16" spans="1:8" ht="15.75" customHeight="1" x14ac:dyDescent="0.25">
      <c r="A16" s="15"/>
      <c r="B16" s="16"/>
      <c r="C16" s="9">
        <v>108552023</v>
      </c>
      <c r="D16" s="5">
        <v>1</v>
      </c>
      <c r="E16" s="4">
        <v>65</v>
      </c>
      <c r="F16" s="1">
        <f>F14</f>
        <v>91</v>
      </c>
      <c r="G16" s="8">
        <f t="shared" si="0"/>
        <v>79.400000000000006</v>
      </c>
      <c r="H16" s="7">
        <f t="shared" si="2"/>
        <v>89.4</v>
      </c>
    </row>
    <row r="17" spans="1:8" ht="15.75" customHeight="1" x14ac:dyDescent="0.25">
      <c r="A17" s="13" t="s">
        <v>14</v>
      </c>
      <c r="B17" s="11">
        <v>6</v>
      </c>
      <c r="C17" s="4">
        <v>108552010</v>
      </c>
      <c r="D17" s="5">
        <v>1</v>
      </c>
      <c r="E17" s="4">
        <v>71</v>
      </c>
      <c r="F17" s="4">
        <f>100*0.7+100*0.3</f>
        <v>100</v>
      </c>
      <c r="G17" s="8">
        <f t="shared" si="0"/>
        <v>86.66</v>
      </c>
      <c r="H17" s="7">
        <f t="shared" si="2"/>
        <v>96.66</v>
      </c>
    </row>
    <row r="18" spans="1:8" ht="15.75" customHeight="1" x14ac:dyDescent="0.25">
      <c r="A18" s="14"/>
      <c r="B18" s="12"/>
      <c r="C18" s="4">
        <v>108552019</v>
      </c>
      <c r="D18" s="5">
        <v>1</v>
      </c>
      <c r="E18" s="4">
        <v>88</v>
      </c>
      <c r="F18" s="1">
        <f>F17</f>
        <v>100</v>
      </c>
      <c r="G18" s="8">
        <f t="shared" si="0"/>
        <v>94.48</v>
      </c>
      <c r="H18" s="7">
        <f t="shared" si="2"/>
        <v>100</v>
      </c>
    </row>
    <row r="19" spans="1:8" ht="15.75" customHeight="1" x14ac:dyDescent="0.25">
      <c r="A19" s="15"/>
      <c r="B19" s="12"/>
      <c r="C19" s="9">
        <v>108552005</v>
      </c>
      <c r="D19" s="5">
        <v>1</v>
      </c>
      <c r="E19" s="4">
        <v>35</v>
      </c>
      <c r="F19" s="1">
        <f>F17</f>
        <v>100</v>
      </c>
      <c r="G19" s="8">
        <f t="shared" si="0"/>
        <v>70.099999999999994</v>
      </c>
      <c r="H19" s="7">
        <f t="shared" si="2"/>
        <v>80.099999999999994</v>
      </c>
    </row>
    <row r="20" spans="1:8" ht="15.75" customHeight="1" x14ac:dyDescent="0.25">
      <c r="A20" s="13" t="s">
        <v>15</v>
      </c>
      <c r="B20" s="11">
        <v>7</v>
      </c>
      <c r="C20" s="4">
        <v>108552020</v>
      </c>
      <c r="D20" s="5">
        <v>1</v>
      </c>
      <c r="E20" s="4">
        <v>55</v>
      </c>
      <c r="F20" s="4">
        <f>70*0.7+80*0.3</f>
        <v>73</v>
      </c>
      <c r="G20" s="8">
        <f t="shared" si="0"/>
        <v>65.8</v>
      </c>
      <c r="H20" s="7">
        <f t="shared" si="2"/>
        <v>75.8</v>
      </c>
    </row>
    <row r="21" spans="1:8" ht="15.75" customHeight="1" x14ac:dyDescent="0.25">
      <c r="A21" s="14"/>
      <c r="B21" s="12"/>
      <c r="C21" s="4">
        <v>108552018</v>
      </c>
      <c r="D21" s="5">
        <v>1</v>
      </c>
      <c r="E21" s="4">
        <v>78</v>
      </c>
      <c r="F21" s="1">
        <f>F20</f>
        <v>73</v>
      </c>
      <c r="G21" s="8">
        <f t="shared" si="0"/>
        <v>76.38</v>
      </c>
      <c r="H21" s="7">
        <f t="shared" si="2"/>
        <v>86.38</v>
      </c>
    </row>
    <row r="22" spans="1:8" ht="15.75" customHeight="1" x14ac:dyDescent="0.25">
      <c r="A22" s="15"/>
      <c r="B22" s="16"/>
      <c r="C22" s="9">
        <v>108552021</v>
      </c>
      <c r="D22" s="5">
        <v>1</v>
      </c>
      <c r="E22" s="4">
        <v>80</v>
      </c>
      <c r="F22" s="1">
        <f>F20</f>
        <v>73</v>
      </c>
      <c r="G22" s="8">
        <f t="shared" si="0"/>
        <v>77.300000000000011</v>
      </c>
      <c r="H22" s="7">
        <f t="shared" si="2"/>
        <v>87.300000000000011</v>
      </c>
    </row>
    <row r="23" spans="1:8" ht="12.5" x14ac:dyDescent="0.25">
      <c r="A23" s="13" t="s">
        <v>16</v>
      </c>
      <c r="B23" s="11">
        <v>8</v>
      </c>
      <c r="C23" s="4">
        <v>108552004</v>
      </c>
      <c r="D23" s="5">
        <v>0</v>
      </c>
      <c r="E23" s="4">
        <v>73</v>
      </c>
      <c r="F23" s="4">
        <f>100*0.7+80*0.3</f>
        <v>94</v>
      </c>
      <c r="G23" s="8">
        <f t="shared" si="0"/>
        <v>80.58</v>
      </c>
      <c r="H23" s="7">
        <f t="shared" si="2"/>
        <v>90.58</v>
      </c>
    </row>
    <row r="24" spans="1:8" ht="12.5" x14ac:dyDescent="0.25">
      <c r="A24" s="14"/>
      <c r="B24" s="12"/>
      <c r="C24" s="4">
        <v>108552016</v>
      </c>
      <c r="D24" s="5">
        <v>0</v>
      </c>
      <c r="E24" s="4">
        <v>66</v>
      </c>
      <c r="F24" s="1">
        <f>F23</f>
        <v>94</v>
      </c>
      <c r="G24" s="8">
        <f t="shared" si="0"/>
        <v>77.36</v>
      </c>
      <c r="H24" s="7">
        <f t="shared" si="2"/>
        <v>87.36</v>
      </c>
    </row>
    <row r="25" spans="1:8" ht="12.5" x14ac:dyDescent="0.25">
      <c r="A25" s="15"/>
      <c r="B25" s="12"/>
      <c r="C25" s="9">
        <v>107552018</v>
      </c>
      <c r="D25" s="5">
        <v>0</v>
      </c>
      <c r="E25" s="4">
        <v>71</v>
      </c>
      <c r="F25" s="1">
        <f>F23</f>
        <v>94</v>
      </c>
      <c r="G25" s="8">
        <f t="shared" si="0"/>
        <v>79.66</v>
      </c>
      <c r="H25" s="7">
        <f t="shared" si="2"/>
        <v>89.66</v>
      </c>
    </row>
    <row r="26" spans="1:8" ht="12.5" x14ac:dyDescent="0.25">
      <c r="A26" s="13" t="s">
        <v>17</v>
      </c>
      <c r="B26" s="11">
        <v>9</v>
      </c>
      <c r="C26" s="4">
        <v>106552017</v>
      </c>
      <c r="D26" s="5">
        <v>1</v>
      </c>
      <c r="E26" s="4">
        <v>58</v>
      </c>
      <c r="F26" s="4">
        <f>75*0.7+90*0.3</f>
        <v>79.5</v>
      </c>
      <c r="G26" s="8">
        <f t="shared" si="0"/>
        <v>70.430000000000007</v>
      </c>
      <c r="H26" s="7">
        <f t="shared" si="2"/>
        <v>80.430000000000007</v>
      </c>
    </row>
    <row r="27" spans="1:8" ht="12.5" x14ac:dyDescent="0.25">
      <c r="A27" s="14"/>
      <c r="B27" s="12"/>
      <c r="C27" s="4">
        <v>108552003</v>
      </c>
      <c r="D27" s="5">
        <v>1</v>
      </c>
      <c r="E27" s="4">
        <v>61</v>
      </c>
      <c r="F27" s="1">
        <f>F26</f>
        <v>79.5</v>
      </c>
      <c r="G27" s="8">
        <f t="shared" si="0"/>
        <v>71.81</v>
      </c>
      <c r="H27" s="7">
        <f t="shared" si="2"/>
        <v>81.81</v>
      </c>
    </row>
    <row r="28" spans="1:8" ht="12.5" x14ac:dyDescent="0.25">
      <c r="A28" s="14"/>
      <c r="B28" s="12"/>
      <c r="C28" s="4">
        <v>108552022</v>
      </c>
      <c r="D28" s="5">
        <v>1</v>
      </c>
      <c r="E28" s="4">
        <v>83</v>
      </c>
      <c r="F28" s="1">
        <f>F26</f>
        <v>79.5</v>
      </c>
      <c r="G28" s="8">
        <f t="shared" si="0"/>
        <v>81.93</v>
      </c>
      <c r="H28" s="7">
        <f t="shared" si="2"/>
        <v>91.93</v>
      </c>
    </row>
    <row r="29" spans="1:8" ht="12.5" x14ac:dyDescent="0.25">
      <c r="A29" s="15"/>
      <c r="B29" s="16"/>
      <c r="C29" s="4">
        <v>108552015</v>
      </c>
      <c r="D29" s="5">
        <v>1</v>
      </c>
      <c r="E29" s="4">
        <v>76</v>
      </c>
      <c r="F29" s="1">
        <f>F26</f>
        <v>79.5</v>
      </c>
      <c r="G29" s="8">
        <f t="shared" si="0"/>
        <v>78.710000000000008</v>
      </c>
      <c r="H29" s="7">
        <f t="shared" si="2"/>
        <v>88.710000000000008</v>
      </c>
    </row>
  </sheetData>
  <mergeCells count="18">
    <mergeCell ref="A26:A29"/>
    <mergeCell ref="B14:B16"/>
    <mergeCell ref="B17:B19"/>
    <mergeCell ref="B20:B22"/>
    <mergeCell ref="B23:B25"/>
    <mergeCell ref="B26:B29"/>
    <mergeCell ref="A14:A16"/>
    <mergeCell ref="A17:A19"/>
    <mergeCell ref="A20:A22"/>
    <mergeCell ref="A23:A25"/>
    <mergeCell ref="B11:B13"/>
    <mergeCell ref="A2:A4"/>
    <mergeCell ref="B2:B4"/>
    <mergeCell ref="A5:A7"/>
    <mergeCell ref="B5:B7"/>
    <mergeCell ref="A8:A10"/>
    <mergeCell ref="B8:B10"/>
    <mergeCell ref="A11:A13"/>
  </mergeCells>
  <phoneticPr fontId="4" type="noConversion"/>
  <conditionalFormatting sqref="G2:G29">
    <cfRule type="cellIs" dxfId="0" priority="1" operator="lessThan">
      <formula>70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期末總成績</vt:lpstr>
      <vt:lpstr>各項成績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hsufh</cp:lastModifiedBy>
  <dcterms:modified xsi:type="dcterms:W3CDTF">2020-01-14T11:34:27Z</dcterms:modified>
</cp:coreProperties>
</file>